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76" i="1" l="1"/>
  <c r="H9" i="1" l="1"/>
  <c r="H1" i="1" s="1"/>
  <c r="H75" i="1"/>
  <c r="I75" i="1" s="1"/>
  <c r="J75" i="1" s="1"/>
  <c r="L75" i="1" s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I58" i="1" s="1"/>
  <c r="J58" i="1" s="1"/>
  <c r="L58" i="1" s="1"/>
  <c r="H57" i="1"/>
  <c r="H56" i="1"/>
  <c r="H55" i="1"/>
  <c r="H54" i="1"/>
  <c r="H53" i="1"/>
  <c r="H52" i="1"/>
  <c r="H51" i="1" s="1"/>
  <c r="I16" i="1" s="1"/>
  <c r="J16" i="1" s="1"/>
  <c r="L16" i="1" s="1"/>
  <c r="H50" i="1"/>
  <c r="H49" i="1"/>
  <c r="H48" i="1"/>
  <c r="H47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I35" i="1"/>
  <c r="J35" i="1" s="1"/>
  <c r="L35" i="1" s="1"/>
  <c r="H31" i="1"/>
  <c r="H30" i="1"/>
  <c r="H29" i="1"/>
  <c r="H28" i="1"/>
  <c r="H26" i="1"/>
  <c r="H25" i="1"/>
  <c r="H24" i="1"/>
  <c r="H23" i="1" s="1"/>
  <c r="H22" i="1"/>
  <c r="H21" i="1"/>
  <c r="H20" i="1"/>
  <c r="H19" i="1"/>
  <c r="H18" i="1" s="1"/>
  <c r="H12" i="1" s="1"/>
  <c r="I15" i="1" s="1"/>
  <c r="J15" i="1" s="1"/>
  <c r="L15" i="1" s="1"/>
  <c r="H17" i="1"/>
  <c r="H16" i="1"/>
  <c r="H15" i="1"/>
  <c r="H14" i="1"/>
  <c r="H13" i="1"/>
  <c r="H2" i="1"/>
  <c r="I23" i="1" l="1"/>
  <c r="J23" i="1" s="1"/>
  <c r="L23" i="1" s="1"/>
  <c r="I66" i="1"/>
  <c r="J66" i="1" s="1"/>
  <c r="L66" i="1" s="1"/>
  <c r="I5" i="1"/>
  <c r="J5" i="1" s="1"/>
  <c r="L5" i="1" s="1"/>
  <c r="I13" i="1"/>
  <c r="J13" i="1" s="1"/>
  <c r="L13" i="1" s="1"/>
  <c r="I14" i="1"/>
  <c r="J14" i="1" s="1"/>
  <c r="L14" i="1" s="1"/>
  <c r="I31" i="1"/>
  <c r="J31" i="1" s="1"/>
  <c r="L31" i="1" s="1"/>
  <c r="I32" i="1"/>
  <c r="J32" i="1" s="1"/>
  <c r="L32" i="1" s="1"/>
  <c r="I33" i="1"/>
  <c r="J33" i="1" s="1"/>
  <c r="L33" i="1" s="1"/>
  <c r="I34" i="1"/>
  <c r="J34" i="1" s="1"/>
  <c r="L34" i="1" s="1"/>
  <c r="I56" i="1"/>
  <c r="J56" i="1" s="1"/>
  <c r="L56" i="1" s="1"/>
  <c r="I57" i="1"/>
  <c r="J57" i="1" s="1"/>
  <c r="L57" i="1" s="1"/>
  <c r="I59" i="1"/>
  <c r="J59" i="1" s="1"/>
  <c r="L59" i="1" s="1"/>
  <c r="I4" i="1"/>
  <c r="J4" i="1" s="1"/>
  <c r="L4" i="1" s="1"/>
  <c r="I28" i="1"/>
  <c r="J28" i="1" s="1"/>
  <c r="L28" i="1" s="1"/>
  <c r="I29" i="1"/>
  <c r="J29" i="1" s="1"/>
  <c r="L29" i="1" s="1"/>
  <c r="I30" i="1"/>
  <c r="J30" i="1" s="1"/>
  <c r="L30" i="1" s="1"/>
  <c r="L44" i="1"/>
  <c r="I60" i="1"/>
  <c r="J60" i="1" s="1"/>
  <c r="L60" i="1" s="1"/>
  <c r="I64" i="1"/>
  <c r="J64" i="1" s="1"/>
  <c r="L64" i="1" s="1"/>
  <c r="I65" i="1"/>
  <c r="J65" i="1" s="1"/>
  <c r="L65" i="1" s="1"/>
  <c r="L63" i="1" l="1"/>
  <c r="L12" i="1"/>
  <c r="L27" i="1"/>
  <c r="L1" i="1"/>
  <c r="L55" i="1"/>
</calcChain>
</file>

<file path=xl/sharedStrings.xml><?xml version="1.0" encoding="utf-8"?>
<sst xmlns="http://schemas.openxmlformats.org/spreadsheetml/2006/main" count="272" uniqueCount="103">
  <si>
    <t>Роки згідно додатку 6</t>
  </si>
  <si>
    <t>П.1</t>
  </si>
  <si>
    <t>П.1.1</t>
  </si>
  <si>
    <t>П.1.2</t>
  </si>
  <si>
    <t>П.1.3</t>
  </si>
  <si>
    <t>П.1.4</t>
  </si>
  <si>
    <t>П.1.5</t>
  </si>
  <si>
    <t>П.1.6</t>
  </si>
  <si>
    <t>П.1.7</t>
  </si>
  <si>
    <t>П.1.8</t>
  </si>
  <si>
    <t>П.1.9</t>
  </si>
  <si>
    <t>П.2</t>
  </si>
  <si>
    <t>П.2.1</t>
  </si>
  <si>
    <t>П.2.1.1</t>
  </si>
  <si>
    <t>П.2.1.2</t>
  </si>
  <si>
    <t>П.2.1.3</t>
  </si>
  <si>
    <t>П.2.1.4</t>
  </si>
  <si>
    <t>П.2.2</t>
  </si>
  <si>
    <t>П.2.2.1</t>
  </si>
  <si>
    <t>П.2.2.2</t>
  </si>
  <si>
    <t>П.2.2.3</t>
  </si>
  <si>
    <t>П.2.2.4</t>
  </si>
  <si>
    <t>(серднє за 5 років)=</t>
  </si>
  <si>
    <t>P.1</t>
  </si>
  <si>
    <t>P.1.1</t>
  </si>
  <si>
    <t>P.1.2</t>
  </si>
  <si>
    <t>P.1.3</t>
  </si>
  <si>
    <t>P.2.1</t>
  </si>
  <si>
    <t>P.2.2</t>
  </si>
  <si>
    <t>P.2.3</t>
  </si>
  <si>
    <t>P.2.4</t>
  </si>
  <si>
    <t>P.2.5</t>
  </si>
  <si>
    <t>P.2.6</t>
  </si>
  <si>
    <t>P.2.7</t>
  </si>
  <si>
    <t>P.2.8</t>
  </si>
  <si>
    <t>P.2.9</t>
  </si>
  <si>
    <t>P.2.10</t>
  </si>
  <si>
    <t>P.2.11</t>
  </si>
  <si>
    <t>P.2.12</t>
  </si>
  <si>
    <t>P.2.13</t>
  </si>
  <si>
    <t>P.2.14</t>
  </si>
  <si>
    <t>P.3</t>
  </si>
  <si>
    <t>Р.3.1</t>
  </si>
  <si>
    <t>P.3.2</t>
  </si>
  <si>
    <t>P.4.1</t>
  </si>
  <si>
    <t>P.4.2</t>
  </si>
  <si>
    <t>P.5.1</t>
  </si>
  <si>
    <t>P.5.2</t>
  </si>
  <si>
    <t>P.5.3</t>
  </si>
  <si>
    <t>P.5.4</t>
  </si>
  <si>
    <t>P.5.5</t>
  </si>
  <si>
    <t>P.5.5.1</t>
  </si>
  <si>
    <t>P.5.5.2</t>
  </si>
  <si>
    <t>P.5.5.3</t>
  </si>
  <si>
    <t>P.5.6</t>
  </si>
  <si>
    <t>P.6.1</t>
  </si>
  <si>
    <t>P.6.2</t>
  </si>
  <si>
    <t>P.6.3</t>
  </si>
  <si>
    <t>P.6.4</t>
  </si>
  <si>
    <t>P.6.5</t>
  </si>
  <si>
    <t>P.6.6.1</t>
  </si>
  <si>
    <t>P.6.6.2</t>
  </si>
  <si>
    <t>P.7.1</t>
  </si>
  <si>
    <t>P.7.2</t>
  </si>
  <si>
    <t>P.7.3</t>
  </si>
  <si>
    <t>P.7.4</t>
  </si>
  <si>
    <t>P.7.5</t>
  </si>
  <si>
    <t>P.7.6</t>
  </si>
  <si>
    <t>P.7.7</t>
  </si>
  <si>
    <t>P.7.8</t>
  </si>
  <si>
    <t>P.7.9</t>
  </si>
  <si>
    <t>P.7.10</t>
  </si>
  <si>
    <t>П.1=</t>
  </si>
  <si>
    <t>P.4=</t>
  </si>
  <si>
    <t>P.6=</t>
  </si>
  <si>
    <t>P.7=</t>
  </si>
  <si>
    <t>P.2+P.5=</t>
  </si>
  <si>
    <t>П.2+P.3=</t>
  </si>
  <si>
    <t>K(max5)=</t>
  </si>
  <si>
    <t>x</t>
  </si>
  <si>
    <t>П.1.10</t>
  </si>
  <si>
    <t>Атестаційна оцінка</t>
  </si>
  <si>
    <t>3,81-5,00</t>
  </si>
  <si>
    <t>2,61-3,80</t>
  </si>
  <si>
    <t>1,21-2,60</t>
  </si>
  <si>
    <t>Б</t>
  </si>
  <si>
    <t>В</t>
  </si>
  <si>
    <t>А</t>
  </si>
  <si>
    <t>P.8.3</t>
  </si>
  <si>
    <t>P.9=</t>
  </si>
  <si>
    <t>P.8</t>
  </si>
  <si>
    <t>P.8=</t>
  </si>
  <si>
    <t>P.6.6</t>
  </si>
  <si>
    <t>P.1=</t>
  </si>
  <si>
    <t>Г</t>
  </si>
  <si>
    <t>Базове фінансування МОН на науку</t>
  </si>
  <si>
    <t>Не атестовані</t>
  </si>
  <si>
    <t>0,00-1,20</t>
  </si>
  <si>
    <t>P.2</t>
  </si>
  <si>
    <t>Результат атестації</t>
  </si>
  <si>
    <t>Класифікаційна оцінка (діапазон значень балів)</t>
  </si>
  <si>
    <t>Так</t>
  </si>
  <si>
    <t>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</si>
</sst>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;[Red]0.00000"/>
    <numFmt numFmtId="165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4" fillId="4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right"/>
    </xf>
    <xf numFmtId="0" fontId="5" fillId="3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</xf>
    <xf numFmtId="164" fontId="5" fillId="3" borderId="0" xfId="0" applyNumberFormat="1" applyFont="1" applyFill="1" applyAlignment="1" applyProtection="1">
      <alignment horizontal="left"/>
    </xf>
    <xf numFmtId="165" fontId="0" fillId="0" borderId="0" xfId="0" applyNumberFormat="1" applyProtection="1"/>
    <xf numFmtId="0" fontId="0" fillId="4" borderId="0" xfId="0" applyFill="1" applyAlignment="1" applyProtection="1">
      <alignment horizontal="right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7" fillId="0" borderId="0" xfId="0" applyFont="1" applyAlignment="1" applyProtection="1">
      <alignment vertical="center"/>
    </xf>
    <xf numFmtId="0" fontId="5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Protection="1"/>
    <xf numFmtId="0" fontId="1" fillId="0" borderId="1" xfId="0" applyFont="1" applyFill="1" applyBorder="1" applyAlignment="1">
      <alignment horizontal="center"/>
    </xf>
    <xf numFmtId="0" fontId="0" fillId="0" borderId="0" xfId="0" applyFill="1" applyAlignment="1" applyProtection="1">
      <alignment horizontal="right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selection activeCell="F2" sqref="F2"/>
    </sheetView>
  </sheetViews>
  <sheetFormatPr defaultRowHeight="15" x14ac:dyDescent="0.25"/>
  <cols>
    <col min="1" max="1" width="6.85546875" style="2" customWidth="1"/>
    <col min="2" max="6" width="9.140625" style="2"/>
    <col min="7" max="7" width="20" style="2" customWidth="1"/>
    <col min="8" max="8" width="8.85546875" style="4" customWidth="1"/>
    <col min="9" max="10" width="8.42578125" style="2" customWidth="1"/>
    <col min="11" max="11" width="8.140625" style="2" customWidth="1"/>
    <col min="12" max="12" width="15.42578125" style="2" customWidth="1"/>
    <col min="13" max="13" width="24.5703125" style="2" customWidth="1"/>
    <col min="14" max="14" width="9.140625" style="2"/>
    <col min="15" max="15" width="10.7109375" style="2" customWidth="1"/>
    <col min="16" max="16384" width="9.140625" style="2"/>
  </cols>
  <sheetData>
    <row r="1" spans="1:14" x14ac:dyDescent="0.25">
      <c r="A1" s="2" t="s">
        <v>1</v>
      </c>
      <c r="B1" s="10" t="s">
        <v>79</v>
      </c>
      <c r="C1" s="10" t="s">
        <v>79</v>
      </c>
      <c r="D1" s="10" t="s">
        <v>79</v>
      </c>
      <c r="E1" s="10" t="s">
        <v>79</v>
      </c>
      <c r="F1" s="10" t="s">
        <v>79</v>
      </c>
      <c r="G1" s="2" t="s">
        <v>22</v>
      </c>
      <c r="H1" s="3">
        <f>H3+H5+H7+H9+H10+H11</f>
        <v>0</v>
      </c>
      <c r="K1" s="3" t="s">
        <v>72</v>
      </c>
      <c r="L1" s="2">
        <f>L2+L3+L4+L5</f>
        <v>0</v>
      </c>
    </row>
    <row r="2" spans="1:14" x14ac:dyDescent="0.25">
      <c r="A2" s="2" t="s">
        <v>2</v>
      </c>
      <c r="B2" s="9"/>
      <c r="C2" s="9"/>
      <c r="D2" s="9"/>
      <c r="E2" s="9"/>
      <c r="F2" s="9"/>
      <c r="G2" s="2" t="s">
        <v>22</v>
      </c>
      <c r="H2" s="3">
        <f t="shared" ref="H2" si="0">(B2+C2+D2+E2+F2)/1</f>
        <v>0</v>
      </c>
      <c r="K2" s="3"/>
    </row>
    <row r="3" spans="1:14" x14ac:dyDescent="0.25">
      <c r="A3" s="2" t="s">
        <v>3</v>
      </c>
      <c r="B3" s="10" t="s">
        <v>79</v>
      </c>
      <c r="C3" s="10" t="s">
        <v>79</v>
      </c>
      <c r="D3" s="10" t="s">
        <v>79</v>
      </c>
      <c r="E3" s="10" t="s">
        <v>79</v>
      </c>
      <c r="F3" s="10" t="s">
        <v>79</v>
      </c>
      <c r="G3" s="2" t="s">
        <v>22</v>
      </c>
      <c r="H3" s="3"/>
      <c r="K3" s="3"/>
    </row>
    <row r="4" spans="1:14" x14ac:dyDescent="0.25">
      <c r="A4" s="2" t="s">
        <v>4</v>
      </c>
      <c r="B4" s="10" t="s">
        <v>79</v>
      </c>
      <c r="C4" s="10" t="s">
        <v>79</v>
      </c>
      <c r="D4" s="10" t="s">
        <v>79</v>
      </c>
      <c r="E4" s="10" t="s">
        <v>79</v>
      </c>
      <c r="F4" s="10" t="s">
        <v>79</v>
      </c>
      <c r="G4" s="2" t="s">
        <v>22</v>
      </c>
      <c r="H4" s="3"/>
      <c r="I4" s="2">
        <f>IF((H4+H6+H8+H9+H10),(H70+H72)/(H4+H6+H8+H9+H10),0)</f>
        <v>0</v>
      </c>
      <c r="J4" s="14">
        <f t="shared" ref="J4:J5" si="1">IF(AND(I4=0),0,(IF(AND(I4&lt;=0.2,I4&gt;0),1,(IF(AND(I4&lt;=0.4,I4&gt;0.2),2,(IF(AND(I4&lt;=0.6,I4&gt;0.4),3,(IF(AND(I4&lt;=0.8,I4&gt;0.6),4,(IF(AND(I4&lt;=1,I4&gt;0.8),5,5)))))))))))</f>
        <v>0</v>
      </c>
      <c r="K4" s="3"/>
      <c r="L4" s="2">
        <f>J4*0.15</f>
        <v>0</v>
      </c>
    </row>
    <row r="5" spans="1:14" x14ac:dyDescent="0.25">
      <c r="A5" s="2" t="s">
        <v>5</v>
      </c>
      <c r="B5" s="10" t="s">
        <v>79</v>
      </c>
      <c r="C5" s="10" t="s">
        <v>79</v>
      </c>
      <c r="D5" s="10" t="s">
        <v>79</v>
      </c>
      <c r="E5" s="10" t="s">
        <v>79</v>
      </c>
      <c r="F5" s="10" t="s">
        <v>79</v>
      </c>
      <c r="G5" s="2" t="s">
        <v>22</v>
      </c>
      <c r="H5" s="3"/>
      <c r="I5" s="2">
        <f>IF((H4+H6+H8+H9+H10),H2/(H4+H6+H8+H9+H10),0)</f>
        <v>0</v>
      </c>
      <c r="J5" s="14">
        <f t="shared" si="1"/>
        <v>0</v>
      </c>
      <c r="K5" s="3"/>
      <c r="L5" s="2">
        <f>J5*0.04</f>
        <v>0</v>
      </c>
    </row>
    <row r="6" spans="1:14" x14ac:dyDescent="0.25">
      <c r="A6" s="2" t="s">
        <v>6</v>
      </c>
      <c r="B6" s="10" t="s">
        <v>79</v>
      </c>
      <c r="C6" s="10" t="s">
        <v>79</v>
      </c>
      <c r="D6" s="10" t="s">
        <v>79</v>
      </c>
      <c r="E6" s="10" t="s">
        <v>79</v>
      </c>
      <c r="F6" s="10" t="s">
        <v>79</v>
      </c>
      <c r="G6" s="2" t="s">
        <v>22</v>
      </c>
      <c r="H6" s="3"/>
      <c r="K6" s="3"/>
    </row>
    <row r="7" spans="1:14" x14ac:dyDescent="0.25">
      <c r="A7" s="2" t="s">
        <v>7</v>
      </c>
      <c r="B7" s="10" t="s">
        <v>79</v>
      </c>
      <c r="C7" s="10" t="s">
        <v>79</v>
      </c>
      <c r="D7" s="10" t="s">
        <v>79</v>
      </c>
      <c r="E7" s="10" t="s">
        <v>79</v>
      </c>
      <c r="F7" s="10" t="s">
        <v>79</v>
      </c>
      <c r="G7" s="2" t="s">
        <v>22</v>
      </c>
      <c r="H7" s="3"/>
      <c r="K7" s="3"/>
    </row>
    <row r="8" spans="1:14" x14ac:dyDescent="0.25">
      <c r="A8" s="2" t="s">
        <v>8</v>
      </c>
      <c r="B8" s="10" t="s">
        <v>79</v>
      </c>
      <c r="C8" s="10" t="s">
        <v>79</v>
      </c>
      <c r="D8" s="10" t="s">
        <v>79</v>
      </c>
      <c r="E8" s="10" t="s">
        <v>79</v>
      </c>
      <c r="F8" s="10" t="s">
        <v>79</v>
      </c>
      <c r="G8" s="2" t="s">
        <v>22</v>
      </c>
      <c r="H8" s="3"/>
      <c r="K8" s="3"/>
    </row>
    <row r="9" spans="1:14" x14ac:dyDescent="0.25">
      <c r="A9" s="2" t="s">
        <v>9</v>
      </c>
      <c r="B9" s="9"/>
      <c r="C9" s="9"/>
      <c r="D9" s="9"/>
      <c r="E9" s="9"/>
      <c r="F9" s="9"/>
      <c r="G9" s="2" t="s">
        <v>22</v>
      </c>
      <c r="H9" s="3">
        <f t="shared" ref="H9" si="2">(B9+C9+D9+E9+F9)/1</f>
        <v>0</v>
      </c>
      <c r="K9" s="3"/>
    </row>
    <row r="10" spans="1:14" x14ac:dyDescent="0.25">
      <c r="A10" s="2" t="s">
        <v>10</v>
      </c>
      <c r="B10" s="10" t="s">
        <v>79</v>
      </c>
      <c r="C10" s="10" t="s">
        <v>79</v>
      </c>
      <c r="D10" s="10" t="s">
        <v>79</v>
      </c>
      <c r="E10" s="10" t="s">
        <v>79</v>
      </c>
      <c r="F10" s="10" t="s">
        <v>79</v>
      </c>
      <c r="G10" s="2" t="s">
        <v>22</v>
      </c>
      <c r="H10" s="3"/>
      <c r="K10" s="3"/>
    </row>
    <row r="11" spans="1:14" x14ac:dyDescent="0.25">
      <c r="A11" s="2" t="s">
        <v>80</v>
      </c>
      <c r="B11" s="10" t="s">
        <v>79</v>
      </c>
      <c r="C11" s="10" t="s">
        <v>79</v>
      </c>
      <c r="D11" s="10" t="s">
        <v>79</v>
      </c>
      <c r="E11" s="10" t="s">
        <v>79</v>
      </c>
      <c r="F11" s="10" t="s">
        <v>79</v>
      </c>
      <c r="G11" s="2" t="s">
        <v>22</v>
      </c>
      <c r="H11" s="3"/>
      <c r="K11" s="3"/>
    </row>
    <row r="12" spans="1:14" x14ac:dyDescent="0.25">
      <c r="A12" s="2" t="s">
        <v>11</v>
      </c>
      <c r="B12" s="10" t="s">
        <v>79</v>
      </c>
      <c r="C12" s="10" t="s">
        <v>79</v>
      </c>
      <c r="D12" s="10" t="s">
        <v>79</v>
      </c>
      <c r="E12" s="10" t="s">
        <v>79</v>
      </c>
      <c r="F12" s="10" t="s">
        <v>79</v>
      </c>
      <c r="G12" s="2" t="s">
        <v>22</v>
      </c>
      <c r="H12" s="3">
        <f>H13+H18+H42+H55</f>
        <v>0</v>
      </c>
      <c r="K12" s="3" t="s">
        <v>77</v>
      </c>
      <c r="L12" s="2">
        <f>L13+L14+L15+L16</f>
        <v>0</v>
      </c>
      <c r="N12" s="3"/>
    </row>
    <row r="13" spans="1:14" x14ac:dyDescent="0.25">
      <c r="A13" s="2" t="s">
        <v>12</v>
      </c>
      <c r="B13" s="10" t="s">
        <v>79</v>
      </c>
      <c r="C13" s="10" t="s">
        <v>79</v>
      </c>
      <c r="D13" s="10" t="s">
        <v>79</v>
      </c>
      <c r="E13" s="10" t="s">
        <v>79</v>
      </c>
      <c r="F13" s="10" t="s">
        <v>79</v>
      </c>
      <c r="G13" s="2" t="s">
        <v>22</v>
      </c>
      <c r="H13" s="3">
        <f>H14+H15+H16+H17</f>
        <v>0</v>
      </c>
      <c r="I13" s="2">
        <f>IF(H1,H12/H1,0)</f>
        <v>0</v>
      </c>
      <c r="J13" s="15">
        <f>IF(AND(I13=0),0,(IF(AND(I13&lt;=2.5,I13&gt;0),0.1,(IF(AND(I13&lt;=5,I13&gt;2.5),0.25,(IF(AND(I13&lt;=10,I13&gt;5),0.5,(IF(AND(I13&lt;=20,I13&gt;10),1,(IF(AND(I13&lt;=30,I13&gt;20),2,(IF(AND(I13&lt;=40,I13&gt;30),3,(IF(AND(I13&lt;=50,I13&gt;40),4,5)))))))))))))))</f>
        <v>0</v>
      </c>
      <c r="K13" s="3"/>
      <c r="L13" s="2">
        <f>J13*0.03</f>
        <v>0</v>
      </c>
    </row>
    <row r="14" spans="1:14" x14ac:dyDescent="0.25">
      <c r="A14" s="2" t="s">
        <v>13</v>
      </c>
      <c r="B14" s="9"/>
      <c r="C14" s="9"/>
      <c r="D14" s="9"/>
      <c r="E14" s="9"/>
      <c r="F14" s="9"/>
      <c r="G14" s="2" t="s">
        <v>22</v>
      </c>
      <c r="H14" s="3">
        <f t="shared" ref="H14:H59" si="3">(B14+C14+D14+E14+F14)/5</f>
        <v>0</v>
      </c>
      <c r="I14" s="2">
        <f>IF(H1,H18/H1,0)</f>
        <v>0</v>
      </c>
      <c r="J14" s="15">
        <f>IF(AND(I14=0),0,(IF(AND(I14&lt;=0.5,I14&gt;0),0.1,(IF(AND(I14&lt;=1,I14&gt;0.5),0.25,(IF(AND(I14&lt;=2,I14&gt;1),0.5,(IF(AND(I14&lt;=4,I14&gt;2),1,(IF(AND(I14&lt;=6,I14&gt;4),2,(IF(AND(I14&lt;=8,I14&gt;6),3,(IF(AND(I14&lt;=10,I14&gt;8),4,5)))))))))))))))</f>
        <v>0</v>
      </c>
      <c r="K14" s="3"/>
      <c r="L14" s="2">
        <f>J14*0.04</f>
        <v>0</v>
      </c>
    </row>
    <row r="15" spans="1:14" x14ac:dyDescent="0.25">
      <c r="A15" s="2" t="s">
        <v>14</v>
      </c>
      <c r="B15" s="9"/>
      <c r="C15" s="9"/>
      <c r="D15" s="9"/>
      <c r="E15" s="9"/>
      <c r="F15" s="9"/>
      <c r="G15" s="2" t="s">
        <v>22</v>
      </c>
      <c r="H15" s="3">
        <f t="shared" si="3"/>
        <v>0</v>
      </c>
      <c r="I15" s="2">
        <f>IF(H12,H42/H12,0)</f>
        <v>0</v>
      </c>
      <c r="J15" s="15">
        <f>IF(AND(I15=0),0,(IF(AND(I15&lt;=0.2,I15&gt;0),1,(IF(AND(I15&lt;=0.4,I15&gt;0.2),2,(IF(AND(I15&lt;=0.6,I15&gt;0.4),3,(IF(AND(I15&lt;=0.8,I15&gt;0.6),4,(IF(AND(I15&lt;=1,I15&gt;0.8),5,5)))))))))))</f>
        <v>0</v>
      </c>
      <c r="K15" s="3"/>
      <c r="L15" s="2">
        <f>J15*0.05</f>
        <v>0</v>
      </c>
    </row>
    <row r="16" spans="1:14" x14ac:dyDescent="0.25">
      <c r="A16" s="2" t="s">
        <v>15</v>
      </c>
      <c r="B16" s="9"/>
      <c r="C16" s="9"/>
      <c r="D16" s="9"/>
      <c r="E16" s="9"/>
      <c r="F16" s="9"/>
      <c r="G16" s="2" t="s">
        <v>22</v>
      </c>
      <c r="H16" s="3">
        <f t="shared" si="3"/>
        <v>0</v>
      </c>
      <c r="I16" s="2">
        <f>IF(H51,H55/H51,0)</f>
        <v>0</v>
      </c>
      <c r="J16" s="15">
        <f>IF(AND(I16=0),0,(IF(AND(I16&lt;=0.5,I16&gt;0),0.1,(IF(AND(I16&lt;=1,I16&gt;0.5),0.25,(IF(AND(I16&lt;=2,I16&gt;1),0.5,(IF(AND(I16&lt;=4,I16&gt;2),1,(IF(AND(I16&lt;=6,I16&gt;4),2,(IF(AND(I16&lt;=8,I16&gt;6),3,(IF(AND(I16&lt;=10,I16&gt;8),4,5)))))))))))))))</f>
        <v>0</v>
      </c>
      <c r="K16" s="3"/>
      <c r="L16" s="2">
        <f>J16*0.02</f>
        <v>0</v>
      </c>
    </row>
    <row r="17" spans="1:12" x14ac:dyDescent="0.25">
      <c r="A17" s="2" t="s">
        <v>16</v>
      </c>
      <c r="B17" s="9"/>
      <c r="C17" s="9"/>
      <c r="D17" s="9"/>
      <c r="E17" s="9"/>
      <c r="F17" s="9"/>
      <c r="G17" s="2" t="s">
        <v>22</v>
      </c>
      <c r="H17" s="3">
        <f t="shared" si="3"/>
        <v>0</v>
      </c>
    </row>
    <row r="18" spans="1:12" x14ac:dyDescent="0.25">
      <c r="A18" s="2" t="s">
        <v>17</v>
      </c>
      <c r="B18" s="10" t="s">
        <v>79</v>
      </c>
      <c r="C18" s="10" t="s">
        <v>79</v>
      </c>
      <c r="D18" s="10" t="s">
        <v>79</v>
      </c>
      <c r="E18" s="10" t="s">
        <v>79</v>
      </c>
      <c r="F18" s="10" t="s">
        <v>79</v>
      </c>
      <c r="G18" s="2" t="s">
        <v>22</v>
      </c>
      <c r="H18" s="3">
        <f>H19+H20+H21+H22</f>
        <v>0</v>
      </c>
      <c r="K18" s="3"/>
    </row>
    <row r="19" spans="1:12" x14ac:dyDescent="0.25">
      <c r="A19" s="2" t="s">
        <v>18</v>
      </c>
      <c r="B19" s="1"/>
      <c r="C19" s="1"/>
      <c r="D19" s="1"/>
      <c r="E19" s="1"/>
      <c r="F19" s="1"/>
      <c r="G19" s="2" t="s">
        <v>22</v>
      </c>
      <c r="H19" s="3">
        <f t="shared" si="3"/>
        <v>0</v>
      </c>
      <c r="K19" s="3"/>
    </row>
    <row r="20" spans="1:12" x14ac:dyDescent="0.25">
      <c r="A20" s="2" t="s">
        <v>19</v>
      </c>
      <c r="B20" s="1"/>
      <c r="C20" s="1"/>
      <c r="D20" s="1"/>
      <c r="E20" s="1"/>
      <c r="F20" s="1"/>
      <c r="G20" s="2" t="s">
        <v>22</v>
      </c>
      <c r="H20" s="3">
        <f t="shared" si="3"/>
        <v>0</v>
      </c>
      <c r="K20" s="3"/>
    </row>
    <row r="21" spans="1:12" x14ac:dyDescent="0.25">
      <c r="A21" s="2" t="s">
        <v>20</v>
      </c>
      <c r="B21" s="1"/>
      <c r="C21" s="1"/>
      <c r="D21" s="1"/>
      <c r="E21" s="1"/>
      <c r="F21" s="1"/>
      <c r="G21" s="2" t="s">
        <v>22</v>
      </c>
      <c r="H21" s="3">
        <f t="shared" si="3"/>
        <v>0</v>
      </c>
      <c r="K21" s="3"/>
    </row>
    <row r="22" spans="1:12" x14ac:dyDescent="0.25">
      <c r="A22" s="2" t="s">
        <v>21</v>
      </c>
      <c r="B22" s="1"/>
      <c r="C22" s="1"/>
      <c r="D22" s="1"/>
      <c r="E22" s="1"/>
      <c r="F22" s="1"/>
      <c r="G22" s="2" t="s">
        <v>22</v>
      </c>
      <c r="H22" s="3">
        <f t="shared" si="3"/>
        <v>0</v>
      </c>
      <c r="K22" s="3"/>
    </row>
    <row r="23" spans="1:12" x14ac:dyDescent="0.25">
      <c r="A23" s="2" t="s">
        <v>23</v>
      </c>
      <c r="B23" s="10" t="s">
        <v>79</v>
      </c>
      <c r="C23" s="10" t="s">
        <v>79</v>
      </c>
      <c r="D23" s="10" t="s">
        <v>79</v>
      </c>
      <c r="E23" s="10" t="s">
        <v>79</v>
      </c>
      <c r="F23" s="10" t="s">
        <v>79</v>
      </c>
      <c r="G23" s="2" t="s">
        <v>22</v>
      </c>
      <c r="H23" s="3">
        <f>H24+H25+H26</f>
        <v>0</v>
      </c>
      <c r="I23" s="24">
        <f>IF(H1,H23/H1,0)</f>
        <v>0</v>
      </c>
      <c r="J23" s="25">
        <f>IF(AND(I23=0),0,(IF(AND(I23&lt;=0.2,I23&gt;0),1,(IF(AND(I23&lt;=0.4,I23&gt;0.2),2,(IF(AND(I23&lt;=0.6,I23&gt;0.4),3,(IF(AND(I23&lt;=0.8,I23&gt;0.6),4,(IF(AND(I23&lt;=1,I23&gt;0.8),5,5)))))))))))</f>
        <v>0</v>
      </c>
      <c r="K23" s="26" t="s">
        <v>93</v>
      </c>
      <c r="L23" s="24">
        <f>J23*0.05</f>
        <v>0</v>
      </c>
    </row>
    <row r="24" spans="1:12" x14ac:dyDescent="0.25">
      <c r="A24" s="2" t="s">
        <v>24</v>
      </c>
      <c r="B24" s="1"/>
      <c r="C24" s="1"/>
      <c r="D24" s="1"/>
      <c r="E24" s="1"/>
      <c r="F24" s="1"/>
      <c r="G24" s="2" t="s">
        <v>22</v>
      </c>
      <c r="H24" s="3">
        <f>(B24+C24+D24+E24+F24)/1</f>
        <v>0</v>
      </c>
    </row>
    <row r="25" spans="1:12" x14ac:dyDescent="0.25">
      <c r="A25" s="2" t="s">
        <v>25</v>
      </c>
      <c r="B25" s="1"/>
      <c r="C25" s="1"/>
      <c r="D25" s="1"/>
      <c r="E25" s="1"/>
      <c r="F25" s="1"/>
      <c r="G25" s="2" t="s">
        <v>22</v>
      </c>
      <c r="H25" s="3">
        <f>(B25+C25+D25+E25+F25)/1</f>
        <v>0</v>
      </c>
    </row>
    <row r="26" spans="1:12" x14ac:dyDescent="0.25">
      <c r="A26" s="2" t="s">
        <v>26</v>
      </c>
      <c r="B26" s="1"/>
      <c r="C26" s="1"/>
      <c r="D26" s="1"/>
      <c r="E26" s="1"/>
      <c r="F26" s="1"/>
      <c r="G26" s="2" t="s">
        <v>22</v>
      </c>
      <c r="H26" s="3">
        <f>(B26+C26+D26+E26+F26)/1</f>
        <v>0</v>
      </c>
    </row>
    <row r="27" spans="1:12" x14ac:dyDescent="0.25">
      <c r="A27" s="2" t="s">
        <v>98</v>
      </c>
      <c r="B27" s="10" t="s">
        <v>79</v>
      </c>
      <c r="C27" s="10" t="s">
        <v>79</v>
      </c>
      <c r="D27" s="10" t="s">
        <v>79</v>
      </c>
      <c r="E27" s="10" t="s">
        <v>79</v>
      </c>
      <c r="F27" s="10" t="s">
        <v>79</v>
      </c>
      <c r="G27" s="2" t="s">
        <v>22</v>
      </c>
      <c r="H27" s="3"/>
      <c r="K27" s="3" t="s">
        <v>76</v>
      </c>
      <c r="L27" s="2">
        <f>L28+L29+L30+L31+L32+L33+L34+L35</f>
        <v>0</v>
      </c>
    </row>
    <row r="28" spans="1:12" x14ac:dyDescent="0.25">
      <c r="A28" s="2" t="s">
        <v>27</v>
      </c>
      <c r="B28" s="1"/>
      <c r="C28" s="1"/>
      <c r="D28" s="1"/>
      <c r="E28" s="1"/>
      <c r="F28" s="1"/>
      <c r="G28" s="2" t="s">
        <v>22</v>
      </c>
      <c r="H28" s="3">
        <f>(B28+C28+D28+E28+F28)/1</f>
        <v>0</v>
      </c>
      <c r="I28" s="2">
        <f>IF(H1,(H29+H30*0.5)/H1,0)</f>
        <v>0</v>
      </c>
      <c r="J28" s="14">
        <f t="shared" ref="J28:J30" si="4">IF(AND(I28=0),0,(IF(AND(I28&lt;=0.2,I28&gt;0),1,(IF(AND(I28&lt;=0.4,I28&gt;0.2),2,(IF(AND(I28&lt;=0.6,I28&gt;0.4),3,(IF(AND(I28&lt;=0.8,I28&gt;0.6),4,(IF(AND(I28&lt;=1,I28&gt;0.8),5,5)))))))))))</f>
        <v>0</v>
      </c>
      <c r="K28" s="3"/>
      <c r="L28" s="2">
        <f>J28*0.04</f>
        <v>0</v>
      </c>
    </row>
    <row r="29" spans="1:12" x14ac:dyDescent="0.25">
      <c r="A29" s="2" t="s">
        <v>28</v>
      </c>
      <c r="B29" s="1"/>
      <c r="C29" s="1"/>
      <c r="D29" s="1"/>
      <c r="E29" s="1"/>
      <c r="F29" s="1"/>
      <c r="G29" s="2" t="s">
        <v>22</v>
      </c>
      <c r="H29" s="3">
        <f>(B29+C29+D29+E29+F29)/2</f>
        <v>0</v>
      </c>
      <c r="I29" s="2">
        <f>IF(H1,H31/H1,0)</f>
        <v>0</v>
      </c>
      <c r="J29" s="14">
        <f t="shared" si="4"/>
        <v>0</v>
      </c>
      <c r="K29" s="3"/>
      <c r="L29" s="2">
        <f>J29*0.02</f>
        <v>0</v>
      </c>
    </row>
    <row r="30" spans="1:12" x14ac:dyDescent="0.25">
      <c r="A30" s="2" t="s">
        <v>29</v>
      </c>
      <c r="B30" s="1"/>
      <c r="C30" s="1"/>
      <c r="D30" s="1"/>
      <c r="E30" s="1"/>
      <c r="F30" s="1"/>
      <c r="G30" s="2" t="s">
        <v>22</v>
      </c>
      <c r="H30" s="3">
        <f>(B30+C30+D30+E30+F30)/2</f>
        <v>0</v>
      </c>
      <c r="I30" s="2">
        <f>IF(H1,(H32+H33*0.5)/H1,0)</f>
        <v>0</v>
      </c>
      <c r="J30" s="14">
        <f t="shared" si="4"/>
        <v>0</v>
      </c>
      <c r="K30" s="3"/>
      <c r="L30" s="2">
        <f>J30*0.04</f>
        <v>0</v>
      </c>
    </row>
    <row r="31" spans="1:12" x14ac:dyDescent="0.25">
      <c r="A31" s="2" t="s">
        <v>30</v>
      </c>
      <c r="B31" s="1"/>
      <c r="C31" s="1"/>
      <c r="D31" s="1"/>
      <c r="E31" s="1"/>
      <c r="F31" s="1"/>
      <c r="G31" s="2" t="s">
        <v>22</v>
      </c>
      <c r="H31" s="3">
        <f>(B31+C31+D31+E31+F31)/5</f>
        <v>0</v>
      </c>
      <c r="I31" s="2">
        <f>IF(H1,(H34+H35*0.5)/H1,0)</f>
        <v>0</v>
      </c>
      <c r="J31" s="14">
        <f>IF(AND(I31=0),0,(IF(AND(I31&lt;=0.2,I31&gt;0),1,(IF(AND(I31&lt;=0.4,I31&gt;0.2),2,(IF(AND(I31&lt;=0.6,I31&gt;0.4),3,(IF(AND(I31&lt;=0.8,I31&gt;0.6),4,(IF(AND(I31&lt;=1,I31&gt;0.8),5,5)))))))))))</f>
        <v>0</v>
      </c>
      <c r="K31" s="3"/>
      <c r="L31" s="2">
        <f>J31*0.03</f>
        <v>0</v>
      </c>
    </row>
    <row r="32" spans="1:12" x14ac:dyDescent="0.25">
      <c r="A32" s="2" t="s">
        <v>31</v>
      </c>
      <c r="B32" s="1"/>
      <c r="C32" s="1"/>
      <c r="D32" s="1"/>
      <c r="E32" s="1"/>
      <c r="F32" s="1"/>
      <c r="G32" s="2" t="s">
        <v>22</v>
      </c>
      <c r="H32" s="3">
        <f>(B32+C32+D32+E32+F32)/1</f>
        <v>0</v>
      </c>
      <c r="I32" s="2">
        <f>IF(H1,(H36+H37*0.5+H38*0.1)/H1,0)</f>
        <v>0</v>
      </c>
      <c r="J32" s="14">
        <f>IF(AND(I32=0),0,(IF(AND(I32&lt;=0.2,I32&gt;0),1,(IF(AND(I32&lt;=0.4,I32&gt;0.2),2,(IF(AND(I32&lt;=0.6,I32&gt;0.4),3,(IF(AND(I32&lt;=0.8,I32&gt;0.6),4,(IF(AND(I32&lt;=1,I32&gt;0.8),5,5)))))))))))</f>
        <v>0</v>
      </c>
      <c r="K32" s="3"/>
      <c r="L32" s="2">
        <f>J32*0.02</f>
        <v>0</v>
      </c>
    </row>
    <row r="33" spans="1:12" x14ac:dyDescent="0.25">
      <c r="A33" s="2" t="s">
        <v>32</v>
      </c>
      <c r="B33" s="1"/>
      <c r="C33" s="1"/>
      <c r="D33" s="1"/>
      <c r="E33" s="1"/>
      <c r="F33" s="1"/>
      <c r="G33" s="2" t="s">
        <v>22</v>
      </c>
      <c r="H33" s="3">
        <f>(B33+C33+D33+E33+F33)/1</f>
        <v>0</v>
      </c>
      <c r="I33" s="2">
        <f>IF(H1,(H39+H40+H41)/H1,0)</f>
        <v>0</v>
      </c>
      <c r="J33" s="14">
        <f>IF(AND(I33=0),0,(IF(AND(I33&lt;=0.2,I33&gt;0),1,(IF(AND(I33&lt;=0.4,I33&gt;0.2),2,(IF(AND(I33&lt;=0.6,I33&gt;0.4),3,(IF(AND(I33&lt;=0.8,I33&gt;0.6),4,(IF(AND(I33&lt;=1,I33&gt;0.8),5,5)))))))))))</f>
        <v>0</v>
      </c>
      <c r="K33" s="3"/>
      <c r="L33" s="2">
        <f>J33*0.02</f>
        <v>0</v>
      </c>
    </row>
    <row r="34" spans="1:12" x14ac:dyDescent="0.25">
      <c r="A34" s="2" t="s">
        <v>33</v>
      </c>
      <c r="B34" s="1"/>
      <c r="C34" s="1"/>
      <c r="D34" s="1"/>
      <c r="E34" s="1"/>
      <c r="F34" s="1"/>
      <c r="G34" s="2" t="s">
        <v>22</v>
      </c>
      <c r="H34" s="3">
        <f t="shared" ref="H34:H41" si="5">(B34+C34+D34+E34+F34)/1</f>
        <v>0</v>
      </c>
      <c r="I34" s="2">
        <f>IF(H1,(H47+H48*5)/H1,0)</f>
        <v>0</v>
      </c>
      <c r="J34" s="14">
        <f>IF(AND(I34=0),0,(IF(AND(I34&lt;=0.2,I34&gt;0),1,(IF(AND(I34&lt;=0.4,I34&gt;0.2),2,(IF(AND(I34&lt;=0.6,I34&gt;0.4),3,(IF(AND(I34&lt;=0.8,I34&gt;0.6),4,(IF(AND(I34&lt;=1,I34&gt;0.8),5,5)))))))))))</f>
        <v>0</v>
      </c>
      <c r="K34" s="3"/>
      <c r="L34" s="2">
        <f>J34*0.03</f>
        <v>0</v>
      </c>
    </row>
    <row r="35" spans="1:12" x14ac:dyDescent="0.25">
      <c r="A35" s="2" t="s">
        <v>34</v>
      </c>
      <c r="B35" s="1"/>
      <c r="C35" s="1"/>
      <c r="D35" s="1"/>
      <c r="E35" s="1"/>
      <c r="F35" s="1"/>
      <c r="G35" s="2" t="s">
        <v>22</v>
      </c>
      <c r="H35" s="3">
        <f t="shared" si="5"/>
        <v>0</v>
      </c>
      <c r="I35" s="2">
        <f>IF((H47+H48+H49+H50),H51/(H47+H48+H49+H50),0)</f>
        <v>0</v>
      </c>
      <c r="J35" s="14">
        <f>IF(AND(I35=0),0,(IF(AND(I35&lt;=0.2,I35&gt;0),1,(IF(AND(I35&lt;=0.4,I35&gt;0.2),2,(IF(AND(I35&lt;=0.6,I35&gt;0.4),3,(IF(AND(I35&lt;=0.8,I35&gt;0.6),4,(IF(AND(I35&lt;=1,I35&gt;0.8),5,5)))))))))))</f>
        <v>0</v>
      </c>
      <c r="K35" s="3"/>
      <c r="L35" s="2">
        <f>J35*0.02</f>
        <v>0</v>
      </c>
    </row>
    <row r="36" spans="1:12" x14ac:dyDescent="0.25">
      <c r="A36" s="2" t="s">
        <v>35</v>
      </c>
      <c r="B36" s="1"/>
      <c r="C36" s="1"/>
      <c r="D36" s="1"/>
      <c r="E36" s="1"/>
      <c r="F36" s="1"/>
      <c r="G36" s="2" t="s">
        <v>22</v>
      </c>
      <c r="H36" s="3">
        <f t="shared" si="5"/>
        <v>0</v>
      </c>
      <c r="K36" s="3"/>
    </row>
    <row r="37" spans="1:12" x14ac:dyDescent="0.25">
      <c r="A37" s="2" t="s">
        <v>36</v>
      </c>
      <c r="B37" s="1"/>
      <c r="C37" s="1"/>
      <c r="D37" s="1"/>
      <c r="E37" s="1"/>
      <c r="F37" s="1"/>
      <c r="G37" s="2" t="s">
        <v>22</v>
      </c>
      <c r="H37" s="3">
        <f t="shared" si="5"/>
        <v>0</v>
      </c>
      <c r="K37" s="3"/>
    </row>
    <row r="38" spans="1:12" x14ac:dyDescent="0.25">
      <c r="A38" s="2" t="s">
        <v>37</v>
      </c>
      <c r="B38" s="1"/>
      <c r="C38" s="1"/>
      <c r="D38" s="1"/>
      <c r="E38" s="1"/>
      <c r="F38" s="1"/>
      <c r="G38" s="2" t="s">
        <v>22</v>
      </c>
      <c r="H38" s="3">
        <f t="shared" si="5"/>
        <v>0</v>
      </c>
      <c r="K38" s="3"/>
    </row>
    <row r="39" spans="1:12" x14ac:dyDescent="0.25">
      <c r="A39" s="2" t="s">
        <v>38</v>
      </c>
      <c r="B39" s="1"/>
      <c r="C39" s="1"/>
      <c r="D39" s="1"/>
      <c r="E39" s="1"/>
      <c r="F39" s="1"/>
      <c r="G39" s="2" t="s">
        <v>22</v>
      </c>
      <c r="H39" s="3">
        <f t="shared" si="5"/>
        <v>0</v>
      </c>
      <c r="K39" s="3"/>
    </row>
    <row r="40" spans="1:12" x14ac:dyDescent="0.25">
      <c r="A40" s="2" t="s">
        <v>39</v>
      </c>
      <c r="B40" s="1"/>
      <c r="C40" s="1"/>
      <c r="D40" s="1"/>
      <c r="E40" s="1"/>
      <c r="F40" s="1"/>
      <c r="G40" s="2" t="s">
        <v>22</v>
      </c>
      <c r="H40" s="3">
        <f t="shared" si="5"/>
        <v>0</v>
      </c>
      <c r="K40" s="3"/>
    </row>
    <row r="41" spans="1:12" x14ac:dyDescent="0.25">
      <c r="A41" s="2" t="s">
        <v>40</v>
      </c>
      <c r="B41" s="1"/>
      <c r="C41" s="1"/>
      <c r="D41" s="1"/>
      <c r="E41" s="1"/>
      <c r="F41" s="1"/>
      <c r="G41" s="2" t="s">
        <v>22</v>
      </c>
      <c r="H41" s="3">
        <f t="shared" si="5"/>
        <v>0</v>
      </c>
      <c r="K41" s="3"/>
    </row>
    <row r="42" spans="1:12" x14ac:dyDescent="0.25">
      <c r="A42" s="2" t="s">
        <v>41</v>
      </c>
      <c r="B42" s="10" t="s">
        <v>79</v>
      </c>
      <c r="C42" s="10" t="s">
        <v>79</v>
      </c>
      <c r="D42" s="10" t="s">
        <v>79</v>
      </c>
      <c r="E42" s="10" t="s">
        <v>79</v>
      </c>
      <c r="F42" s="10" t="s">
        <v>79</v>
      </c>
      <c r="G42" s="2" t="s">
        <v>22</v>
      </c>
      <c r="H42" s="3">
        <f>H43+H44</f>
        <v>0</v>
      </c>
    </row>
    <row r="43" spans="1:12" x14ac:dyDescent="0.25">
      <c r="A43" s="2" t="s">
        <v>42</v>
      </c>
      <c r="B43" s="1"/>
      <c r="C43" s="1"/>
      <c r="D43" s="1"/>
      <c r="E43" s="1"/>
      <c r="F43" s="1"/>
      <c r="G43" s="2" t="s">
        <v>22</v>
      </c>
      <c r="H43" s="3">
        <f t="shared" si="3"/>
        <v>0</v>
      </c>
      <c r="K43" s="3"/>
    </row>
    <row r="44" spans="1:12" x14ac:dyDescent="0.25">
      <c r="A44" s="2" t="s">
        <v>43</v>
      </c>
      <c r="B44" s="1"/>
      <c r="C44" s="1"/>
      <c r="D44" s="1"/>
      <c r="E44" s="1"/>
      <c r="F44" s="1"/>
      <c r="G44" s="2" t="s">
        <v>22</v>
      </c>
      <c r="H44" s="3">
        <f t="shared" si="3"/>
        <v>0</v>
      </c>
      <c r="K44" s="3" t="s">
        <v>73</v>
      </c>
      <c r="L44" s="2">
        <f>L46</f>
        <v>0</v>
      </c>
    </row>
    <row r="45" spans="1:12" x14ac:dyDescent="0.25">
      <c r="A45" s="2" t="s">
        <v>44</v>
      </c>
      <c r="B45" s="10" t="s">
        <v>79</v>
      </c>
      <c r="C45" s="10" t="s">
        <v>79</v>
      </c>
      <c r="D45" s="10" t="s">
        <v>79</v>
      </c>
      <c r="E45" s="10" t="s">
        <v>79</v>
      </c>
      <c r="F45" s="10" t="s">
        <v>79</v>
      </c>
      <c r="G45" s="2" t="s">
        <v>22</v>
      </c>
      <c r="H45" s="3"/>
      <c r="K45" s="3"/>
    </row>
    <row r="46" spans="1:12" x14ac:dyDescent="0.25">
      <c r="A46" s="2" t="s">
        <v>45</v>
      </c>
      <c r="B46" s="10" t="s">
        <v>79</v>
      </c>
      <c r="C46" s="10" t="s">
        <v>79</v>
      </c>
      <c r="D46" s="10" t="s">
        <v>79</v>
      </c>
      <c r="E46" s="10" t="s">
        <v>79</v>
      </c>
      <c r="F46" s="10" t="s">
        <v>79</v>
      </c>
      <c r="G46" s="2" t="s">
        <v>22</v>
      </c>
      <c r="H46" s="3"/>
      <c r="K46" s="3"/>
    </row>
    <row r="47" spans="1:12" x14ac:dyDescent="0.25">
      <c r="A47" s="2" t="s">
        <v>46</v>
      </c>
      <c r="B47" s="1"/>
      <c r="C47" s="1"/>
      <c r="D47" s="1"/>
      <c r="E47" s="1"/>
      <c r="F47" s="1"/>
      <c r="G47" s="2" t="s">
        <v>22</v>
      </c>
      <c r="H47" s="3">
        <f>(B47+C47+D47+E47+F47)/5</f>
        <v>0</v>
      </c>
      <c r="K47" s="3"/>
    </row>
    <row r="48" spans="1:12" x14ac:dyDescent="0.25">
      <c r="A48" s="2" t="s">
        <v>47</v>
      </c>
      <c r="B48" s="1"/>
      <c r="C48" s="1"/>
      <c r="D48" s="1"/>
      <c r="E48" s="1"/>
      <c r="F48" s="1"/>
      <c r="G48" s="2" t="s">
        <v>22</v>
      </c>
      <c r="H48" s="3">
        <f>(B48+C48+D48+E48+F48)/1</f>
        <v>0</v>
      </c>
      <c r="K48" s="3"/>
    </row>
    <row r="49" spans="1:12" x14ac:dyDescent="0.25">
      <c r="A49" s="2" t="s">
        <v>48</v>
      </c>
      <c r="B49" s="1"/>
      <c r="C49" s="1"/>
      <c r="D49" s="1"/>
      <c r="E49" s="1"/>
      <c r="F49" s="1"/>
      <c r="G49" s="2" t="s">
        <v>22</v>
      </c>
      <c r="H49" s="3">
        <f>(B49+C49+D49+E49+F49)/5</f>
        <v>0</v>
      </c>
      <c r="K49" s="3"/>
    </row>
    <row r="50" spans="1:12" x14ac:dyDescent="0.25">
      <c r="A50" s="2" t="s">
        <v>49</v>
      </c>
      <c r="B50" s="1"/>
      <c r="C50" s="1"/>
      <c r="D50" s="1"/>
      <c r="E50" s="1"/>
      <c r="F50" s="1"/>
      <c r="G50" s="2" t="s">
        <v>22</v>
      </c>
      <c r="H50" s="3">
        <f>(B50+C50+D50+E50+F50)/1</f>
        <v>0</v>
      </c>
    </row>
    <row r="51" spans="1:12" x14ac:dyDescent="0.25">
      <c r="A51" s="2" t="s">
        <v>50</v>
      </c>
      <c r="B51" s="10" t="s">
        <v>79</v>
      </c>
      <c r="C51" s="10" t="s">
        <v>79</v>
      </c>
      <c r="D51" s="10" t="s">
        <v>79</v>
      </c>
      <c r="E51" s="10" t="s">
        <v>79</v>
      </c>
      <c r="F51" s="10" t="s">
        <v>79</v>
      </c>
      <c r="G51" s="2" t="s">
        <v>22</v>
      </c>
      <c r="H51" s="3">
        <f>H52+H53+H54</f>
        <v>0</v>
      </c>
      <c r="K51" s="3"/>
    </row>
    <row r="52" spans="1:12" x14ac:dyDescent="0.25">
      <c r="A52" s="2" t="s">
        <v>51</v>
      </c>
      <c r="B52" s="1"/>
      <c r="C52" s="1"/>
      <c r="D52" s="1"/>
      <c r="E52" s="1"/>
      <c r="F52" s="1"/>
      <c r="G52" s="2" t="s">
        <v>22</v>
      </c>
      <c r="H52" s="3">
        <f>(B52+C52+D52+E52+F52)/1</f>
        <v>0</v>
      </c>
      <c r="K52" s="3"/>
    </row>
    <row r="53" spans="1:12" x14ac:dyDescent="0.25">
      <c r="A53" s="2" t="s">
        <v>52</v>
      </c>
      <c r="B53" s="1"/>
      <c r="C53" s="1"/>
      <c r="D53" s="1"/>
      <c r="E53" s="1"/>
      <c r="F53" s="1"/>
      <c r="G53" s="2" t="s">
        <v>22</v>
      </c>
      <c r="H53" s="3">
        <f>(B53+C53+D53+E53+F53)/1</f>
        <v>0</v>
      </c>
      <c r="K53" s="3"/>
    </row>
    <row r="54" spans="1:12" x14ac:dyDescent="0.25">
      <c r="A54" s="2" t="s">
        <v>53</v>
      </c>
      <c r="B54" s="1"/>
      <c r="C54" s="1"/>
      <c r="D54" s="1"/>
      <c r="E54" s="1"/>
      <c r="F54" s="1"/>
      <c r="G54" s="2" t="s">
        <v>22</v>
      </c>
      <c r="H54" s="3">
        <f>(B54+C54+D54+E54+F54)/1</f>
        <v>0</v>
      </c>
    </row>
    <row r="55" spans="1:12" x14ac:dyDescent="0.25">
      <c r="A55" s="2" t="s">
        <v>54</v>
      </c>
      <c r="B55" s="1"/>
      <c r="C55" s="1"/>
      <c r="D55" s="1"/>
      <c r="E55" s="1"/>
      <c r="F55" s="1"/>
      <c r="G55" s="2" t="s">
        <v>22</v>
      </c>
      <c r="H55" s="3">
        <f>(B55+C55+D55+E55+F55)/5</f>
        <v>0</v>
      </c>
      <c r="K55" s="3" t="s">
        <v>74</v>
      </c>
      <c r="L55" s="2">
        <f>L56+L57+L58+L59</f>
        <v>0</v>
      </c>
    </row>
    <row r="56" spans="1:12" x14ac:dyDescent="0.25">
      <c r="A56" s="2" t="s">
        <v>55</v>
      </c>
      <c r="B56" s="1"/>
      <c r="C56" s="1"/>
      <c r="D56" s="1"/>
      <c r="E56" s="1"/>
      <c r="F56" s="1"/>
      <c r="G56" s="2" t="s">
        <v>22</v>
      </c>
      <c r="H56" s="3">
        <f>(B56+C56+D56+E56+F56)/1</f>
        <v>0</v>
      </c>
      <c r="I56" s="2">
        <f>IF(H1,(H56+H57)/H1,0)</f>
        <v>0</v>
      </c>
      <c r="J56" s="14">
        <f>IF(AND(I56=0),0,(IF(AND(I56&lt;=0.2,I56&gt;0),1,(IF(AND(I56&lt;=0.4,I56&gt;0.2),2,(IF(AND(I56&lt;=0.6,I56&gt;0.4),3,(IF(AND(I56&lt;=0.8,I56&gt;0.6),4,(IF(AND(I56&lt;=1,I56&gt;0.8),5,5)))))))))))</f>
        <v>0</v>
      </c>
      <c r="K56" s="3"/>
      <c r="L56" s="2">
        <f>J56*0.03</f>
        <v>0</v>
      </c>
    </row>
    <row r="57" spans="1:12" x14ac:dyDescent="0.25">
      <c r="A57" s="2" t="s">
        <v>56</v>
      </c>
      <c r="B57" s="1"/>
      <c r="C57" s="1"/>
      <c r="D57" s="1"/>
      <c r="E57" s="1"/>
      <c r="F57" s="1"/>
      <c r="G57" s="2" t="s">
        <v>22</v>
      </c>
      <c r="H57" s="3">
        <f>(B57+C57+D57+E57+F57)/1</f>
        <v>0</v>
      </c>
      <c r="I57" s="2">
        <f>IF(H1,H58/H1,0)</f>
        <v>0</v>
      </c>
      <c r="J57" s="14">
        <f>IF(AND(I57=0),0,(IF(AND(I57&lt;=0.2,I57&gt;0),1,(IF(AND(I57&lt;=0.4,I57&gt;0.2),2,(IF(AND(I57&lt;=0.6,I57&gt;0.4),3,(IF(AND(I57&lt;=0.8,I57&gt;0.6),4,(IF(AND(I57&lt;=1,I57&gt;0.8),5,5)))))))))))</f>
        <v>0</v>
      </c>
      <c r="K57" s="3"/>
      <c r="L57" s="2">
        <f>J57*0.02</f>
        <v>0</v>
      </c>
    </row>
    <row r="58" spans="1:12" x14ac:dyDescent="0.25">
      <c r="A58" s="2" t="s">
        <v>57</v>
      </c>
      <c r="B58" s="1"/>
      <c r="C58" s="1"/>
      <c r="D58" s="1"/>
      <c r="E58" s="1"/>
      <c r="F58" s="1"/>
      <c r="G58" s="2" t="s">
        <v>22</v>
      </c>
      <c r="H58" s="3">
        <f>(B58+C58+D58+E58+F58)/1</f>
        <v>0</v>
      </c>
      <c r="I58" s="2">
        <f>IF(H58,H59/H58,0)</f>
        <v>0</v>
      </c>
      <c r="J58" s="14">
        <f>IF(AND(I58=0),0,(IF(AND(I58&lt;=0.2,I58&gt;0),1,(IF(AND(I58&lt;=0.4,I58&gt;0.2),2,(IF(AND(I58&lt;=0.6,I58&gt;0.4),3,(IF(AND(I58&lt;=0.8,I58&gt;0.6),4,(IF(AND(I58&lt;=1,I58&gt;0.8),5,5)))))))))))</f>
        <v>0</v>
      </c>
      <c r="L58" s="2">
        <f>J58*0.02</f>
        <v>0</v>
      </c>
    </row>
    <row r="59" spans="1:12" x14ac:dyDescent="0.25">
      <c r="A59" s="2" t="s">
        <v>58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2" t="s">
        <v>22</v>
      </c>
      <c r="H59" s="3">
        <f t="shared" si="3"/>
        <v>0</v>
      </c>
      <c r="I59" s="2">
        <f>IF(H1,H61/H1,0)</f>
        <v>0</v>
      </c>
      <c r="J59" s="14">
        <f>IF(AND(I59=0),0,(IF(AND(I59&lt;=0.2,I59&gt;0),1,(IF(AND(I59&lt;=0.4,I59&gt;0.2),2,(IF(AND(I59&lt;=0.6,I59&gt;0.4),3,(IF(AND(I59&lt;=0.8,I59&gt;0.6),4,(IF(AND(I59&lt;=1,I59&gt;0.8),5,5)))))))))))</f>
        <v>0</v>
      </c>
      <c r="K59" s="3"/>
      <c r="L59" s="2">
        <f>J59*0.03</f>
        <v>0</v>
      </c>
    </row>
    <row r="60" spans="1:12" x14ac:dyDescent="0.25">
      <c r="A60" s="2" t="s">
        <v>59</v>
      </c>
      <c r="B60" s="1"/>
      <c r="C60" s="1"/>
      <c r="D60" s="1"/>
      <c r="E60" s="1"/>
      <c r="F60" s="1"/>
      <c r="G60" s="2" t="s">
        <v>22</v>
      </c>
      <c r="H60" s="3">
        <f>(B60+C60+D60+E60+F60)/1</f>
        <v>0</v>
      </c>
      <c r="I60" s="2">
        <f>IF(H1,H60/H1,0)</f>
        <v>0</v>
      </c>
      <c r="J60" s="14">
        <f>IF(AND(I60=0),0,(IF(AND(I60&lt;=0.2,I60&gt;0),1,(IF(AND(I60&lt;=0.4,I60&gt;0.2),2,(IF(AND(I60&lt;=0.6,I60&gt;0.4),3,(IF(AND(I60&lt;=0.8,I60&gt;0.6),4,(IF(AND(I60&lt;=1,I60&gt;0.8),5,5)))))))))))</f>
        <v>0</v>
      </c>
      <c r="K60" s="3" t="s">
        <v>89</v>
      </c>
      <c r="L60" s="2">
        <f>J60*0.05</f>
        <v>0</v>
      </c>
    </row>
    <row r="61" spans="1:12" x14ac:dyDescent="0.25">
      <c r="A61" s="2" t="s">
        <v>92</v>
      </c>
      <c r="B61" s="10" t="s">
        <v>79</v>
      </c>
      <c r="C61" s="10" t="s">
        <v>79</v>
      </c>
      <c r="D61" s="10" t="s">
        <v>79</v>
      </c>
      <c r="E61" s="10" t="s">
        <v>79</v>
      </c>
      <c r="F61" s="10" t="s">
        <v>79</v>
      </c>
      <c r="G61" s="2" t="s">
        <v>22</v>
      </c>
      <c r="H61" s="3">
        <f>H62+H63</f>
        <v>0</v>
      </c>
    </row>
    <row r="62" spans="1:12" x14ac:dyDescent="0.25">
      <c r="A62" s="2" t="s">
        <v>60</v>
      </c>
      <c r="B62" s="1"/>
      <c r="C62" s="1"/>
      <c r="D62" s="1"/>
      <c r="E62" s="1"/>
      <c r="F62" s="1"/>
      <c r="G62" s="2" t="s">
        <v>22</v>
      </c>
      <c r="H62" s="3">
        <f t="shared" ref="H62:H73" si="6">(B62+C62+D62+E62+F62)/1</f>
        <v>0</v>
      </c>
    </row>
    <row r="63" spans="1:12" x14ac:dyDescent="0.25">
      <c r="A63" s="2" t="s">
        <v>61</v>
      </c>
      <c r="B63" s="1"/>
      <c r="C63" s="1"/>
      <c r="D63" s="1"/>
      <c r="E63" s="1"/>
      <c r="F63" s="1"/>
      <c r="G63" s="2" t="s">
        <v>22</v>
      </c>
      <c r="H63" s="3">
        <f t="shared" si="6"/>
        <v>0</v>
      </c>
      <c r="K63" s="3" t="s">
        <v>75</v>
      </c>
      <c r="L63" s="2">
        <f>L64+L65+L66</f>
        <v>0</v>
      </c>
    </row>
    <row r="64" spans="1:12" x14ac:dyDescent="0.25">
      <c r="A64" s="2" t="s">
        <v>62</v>
      </c>
      <c r="B64" s="1"/>
      <c r="C64" s="1"/>
      <c r="D64" s="1"/>
      <c r="E64" s="1"/>
      <c r="F64" s="1"/>
      <c r="G64" s="2" t="s">
        <v>22</v>
      </c>
      <c r="H64" s="3">
        <f t="shared" si="6"/>
        <v>0</v>
      </c>
      <c r="I64" s="2">
        <f>IF(H1,(H64+H65)/H1,0)</f>
        <v>0</v>
      </c>
      <c r="J64" s="14">
        <f>IF(AND(I64=0),0,(IF(AND(I64&lt;=0.2,I64&gt;0),1,(IF(AND(I64&lt;=0.4,I64&gt;0.2),2,(IF(AND(I64&lt;=0.6,I64&gt;0.4),3,(IF(AND(I64&lt;=0.8,I64&gt;0.6),4,(IF(AND(I64&lt;=1,I64&gt;0.8),5,5)))))))))))</f>
        <v>0</v>
      </c>
      <c r="L64" s="2">
        <f>J64*0.02</f>
        <v>0</v>
      </c>
    </row>
    <row r="65" spans="1:13" x14ac:dyDescent="0.25">
      <c r="A65" s="2" t="s">
        <v>63</v>
      </c>
      <c r="B65" s="1"/>
      <c r="C65" s="1"/>
      <c r="D65" s="1"/>
      <c r="E65" s="1"/>
      <c r="F65" s="1"/>
      <c r="G65" s="2" t="s">
        <v>22</v>
      </c>
      <c r="H65" s="3">
        <f t="shared" si="6"/>
        <v>0</v>
      </c>
      <c r="I65" s="2">
        <f>IF(H1,(H66+H67)/H1,0)</f>
        <v>0</v>
      </c>
      <c r="J65" s="14">
        <f>IF(AND(I65=0),0,(IF(AND(I65&lt;=0.2,I65&gt;0),1,(IF(AND(I65&lt;=0.4,I65&gt;0.2),2,(IF(AND(I65&lt;=0.6,I65&gt;0.4),3,(IF(AND(I65&lt;=0.8,I65&gt;0.6),4,(IF(AND(I65&lt;=1,I65&gt;0.8),5,5)))))))))))</f>
        <v>0</v>
      </c>
      <c r="L65" s="2">
        <f>J65*0.01</f>
        <v>0</v>
      </c>
    </row>
    <row r="66" spans="1:13" x14ac:dyDescent="0.25">
      <c r="A66" s="2" t="s">
        <v>64</v>
      </c>
      <c r="B66" s="1"/>
      <c r="C66" s="1"/>
      <c r="D66" s="1"/>
      <c r="E66" s="1"/>
      <c r="F66" s="1"/>
      <c r="G66" s="2" t="s">
        <v>22</v>
      </c>
      <c r="H66" s="3">
        <f t="shared" si="6"/>
        <v>0</v>
      </c>
      <c r="I66" s="2">
        <f>IF(H1,(H68+H69+H70+H71+H72+H73)/H1,0)</f>
        <v>0</v>
      </c>
      <c r="J66" s="14">
        <f>IF(AND(I66=0),0,(IF(AND(I66&lt;=0.2,I66&gt;0),1,(IF(AND(I66&lt;=0.4,I66&gt;0.2),2,(IF(AND(I66&lt;=0.6,I66&gt;0.4),3,(IF(AND(I66&lt;=0.8,I66&gt;0.6),4,(IF(AND(I66&lt;=1,I66&gt;0.8),5,5)))))))))))</f>
        <v>0</v>
      </c>
      <c r="L66" s="2">
        <f>J66*0.02</f>
        <v>0</v>
      </c>
    </row>
    <row r="67" spans="1:13" x14ac:dyDescent="0.25">
      <c r="A67" s="2" t="s">
        <v>65</v>
      </c>
      <c r="B67" s="1"/>
      <c r="C67" s="1"/>
      <c r="D67" s="1"/>
      <c r="E67" s="1"/>
      <c r="F67" s="1"/>
      <c r="G67" s="2" t="s">
        <v>22</v>
      </c>
      <c r="H67" s="3">
        <f t="shared" si="6"/>
        <v>0</v>
      </c>
    </row>
    <row r="68" spans="1:13" x14ac:dyDescent="0.25">
      <c r="A68" s="2" t="s">
        <v>66</v>
      </c>
      <c r="B68" s="1"/>
      <c r="C68" s="1"/>
      <c r="D68" s="1"/>
      <c r="E68" s="1"/>
      <c r="F68" s="1"/>
      <c r="G68" s="2" t="s">
        <v>22</v>
      </c>
      <c r="H68" s="3">
        <f t="shared" si="6"/>
        <v>0</v>
      </c>
    </row>
    <row r="69" spans="1:13" x14ac:dyDescent="0.25">
      <c r="A69" s="2" t="s">
        <v>67</v>
      </c>
      <c r="B69" s="1"/>
      <c r="C69" s="1"/>
      <c r="D69" s="1"/>
      <c r="E69" s="1"/>
      <c r="F69" s="1"/>
      <c r="G69" s="2" t="s">
        <v>22</v>
      </c>
      <c r="H69" s="3">
        <f t="shared" si="6"/>
        <v>0</v>
      </c>
    </row>
    <row r="70" spans="1:13" x14ac:dyDescent="0.25">
      <c r="A70" s="2" t="s">
        <v>68</v>
      </c>
      <c r="B70" s="1"/>
      <c r="C70" s="1"/>
      <c r="D70" s="1"/>
      <c r="E70" s="1"/>
      <c r="F70" s="1"/>
      <c r="G70" s="2" t="s">
        <v>22</v>
      </c>
      <c r="H70" s="3">
        <f t="shared" si="6"/>
        <v>0</v>
      </c>
    </row>
    <row r="71" spans="1:13" x14ac:dyDescent="0.25">
      <c r="A71" s="2" t="s">
        <v>69</v>
      </c>
      <c r="B71" s="1"/>
      <c r="C71" s="1"/>
      <c r="D71" s="1"/>
      <c r="E71" s="1"/>
      <c r="F71" s="1"/>
      <c r="G71" s="2" t="s">
        <v>22</v>
      </c>
      <c r="H71" s="13">
        <f t="shared" si="6"/>
        <v>0</v>
      </c>
    </row>
    <row r="72" spans="1:13" x14ac:dyDescent="0.25">
      <c r="A72" s="2" t="s">
        <v>70</v>
      </c>
      <c r="B72" s="1"/>
      <c r="C72" s="1"/>
      <c r="D72" s="1"/>
      <c r="E72" s="1"/>
      <c r="F72" s="1"/>
      <c r="G72" s="2" t="s">
        <v>22</v>
      </c>
      <c r="H72" s="3">
        <f t="shared" si="6"/>
        <v>0</v>
      </c>
    </row>
    <row r="73" spans="1:13" x14ac:dyDescent="0.25">
      <c r="A73" s="2" t="s">
        <v>71</v>
      </c>
      <c r="B73" s="1"/>
      <c r="C73" s="1"/>
      <c r="D73" s="1"/>
      <c r="E73" s="1"/>
      <c r="F73" s="1"/>
      <c r="G73" s="2" t="s">
        <v>22</v>
      </c>
      <c r="H73" s="3">
        <f t="shared" si="6"/>
        <v>0</v>
      </c>
    </row>
    <row r="74" spans="1:13" x14ac:dyDescent="0.25">
      <c r="A74" s="2" t="s">
        <v>90</v>
      </c>
      <c r="B74" s="8">
        <v>20</v>
      </c>
      <c r="C74" s="8">
        <v>21</v>
      </c>
      <c r="D74" s="8">
        <v>22</v>
      </c>
      <c r="E74" s="8">
        <v>24</v>
      </c>
      <c r="F74" s="8">
        <v>24</v>
      </c>
      <c r="G74" s="2" t="s">
        <v>22</v>
      </c>
      <c r="H74" s="3">
        <f t="shared" ref="H74" si="7">(B74+C74+D74+E74+F74)/5</f>
        <v>22.2</v>
      </c>
      <c r="K74" s="3"/>
    </row>
    <row r="75" spans="1:13" x14ac:dyDescent="0.25">
      <c r="A75" s="2" t="s">
        <v>88</v>
      </c>
      <c r="B75" s="1"/>
      <c r="C75" s="1"/>
      <c r="D75" s="1"/>
      <c r="E75" s="1"/>
      <c r="F75" s="1"/>
      <c r="G75" s="2" t="s">
        <v>22</v>
      </c>
      <c r="H75" s="3">
        <f>(B75+C75+D75+E75+F75)/5</f>
        <v>0</v>
      </c>
      <c r="I75" s="2">
        <f>H75/H74</f>
        <v>0</v>
      </c>
      <c r="J75" s="14">
        <f>IF(AND(I75=0),0,(IF(AND(I75&lt;0.05,I75&gt;0),0.34,(IF(AND(I75&lt;0.1,I75&gt;=0.05),0.67,(IF(AND(I75&lt;0.2,I75&gt;=0.1),1,(IF(AND(I75&lt;0.4,I75&gt;=0.2),2,(IF(AND(I75&lt;0.6,I75&gt;=0.4),3,(IF(AND(I75&lt;0.8,I75&gt;=0.6),4,(IF(AND(I75&lt;=1,I75&gt;=0.8),5,5)))))))))))))))</f>
        <v>0</v>
      </c>
      <c r="K75" s="3" t="s">
        <v>91</v>
      </c>
      <c r="L75" s="12">
        <f>J75*0.1</f>
        <v>0</v>
      </c>
    </row>
    <row r="76" spans="1:13" ht="28.5" x14ac:dyDescent="0.45">
      <c r="B76" s="22" t="s">
        <v>0</v>
      </c>
      <c r="C76" s="22"/>
      <c r="D76" s="22"/>
      <c r="E76" s="22"/>
      <c r="F76" s="22"/>
      <c r="I76" s="7"/>
      <c r="J76" s="7"/>
      <c r="K76" s="6" t="s">
        <v>78</v>
      </c>
      <c r="L76" s="11">
        <f>L1+L12+L23+L27+L44+L55+L60+L63+L75</f>
        <v>0</v>
      </c>
      <c r="M76" s="5"/>
    </row>
    <row r="78" spans="1:13" s="17" customFormat="1" ht="48.75" customHeight="1" x14ac:dyDescent="0.4">
      <c r="A78" s="16"/>
      <c r="B78" s="16"/>
      <c r="C78" s="20" t="s">
        <v>95</v>
      </c>
      <c r="D78" s="20"/>
      <c r="E78" s="20"/>
      <c r="F78" s="20"/>
      <c r="G78" s="23" t="s">
        <v>81</v>
      </c>
      <c r="H78" s="23"/>
      <c r="I78" s="20" t="s">
        <v>100</v>
      </c>
      <c r="J78" s="20"/>
      <c r="K78" s="18"/>
      <c r="L78" s="18"/>
    </row>
    <row r="79" spans="1:13" s="17" customFormat="1" ht="21.75" customHeight="1" x14ac:dyDescent="0.4">
      <c r="A79" s="20" t="s">
        <v>99</v>
      </c>
      <c r="B79" s="20"/>
      <c r="C79" s="18" t="s">
        <v>101</v>
      </c>
      <c r="D79" s="18"/>
      <c r="E79" s="18"/>
      <c r="F79" s="18"/>
      <c r="G79" s="18" t="s">
        <v>87</v>
      </c>
      <c r="H79" s="18"/>
      <c r="I79" s="18" t="s">
        <v>82</v>
      </c>
      <c r="J79" s="18"/>
      <c r="K79" s="18"/>
      <c r="L79" s="18"/>
    </row>
    <row r="80" spans="1:13" s="17" customFormat="1" ht="26.25" x14ac:dyDescent="0.4">
      <c r="A80" s="20"/>
      <c r="B80" s="20"/>
      <c r="C80" s="18" t="s">
        <v>101</v>
      </c>
      <c r="D80" s="18"/>
      <c r="E80" s="18"/>
      <c r="F80" s="18"/>
      <c r="G80" s="18" t="s">
        <v>85</v>
      </c>
      <c r="H80" s="18"/>
      <c r="I80" s="18" t="s">
        <v>83</v>
      </c>
      <c r="J80" s="18"/>
      <c r="K80" s="18"/>
      <c r="L80" s="18"/>
    </row>
    <row r="81" spans="1:13" s="17" customFormat="1" ht="26.25" x14ac:dyDescent="0.4">
      <c r="A81" s="20"/>
      <c r="B81" s="20"/>
      <c r="C81" s="18" t="s">
        <v>102</v>
      </c>
      <c r="D81" s="18"/>
      <c r="E81" s="18"/>
      <c r="F81" s="18"/>
      <c r="G81" s="18" t="s">
        <v>86</v>
      </c>
      <c r="H81" s="18"/>
      <c r="I81" s="18" t="s">
        <v>84</v>
      </c>
      <c r="J81" s="18"/>
      <c r="K81" s="18"/>
      <c r="L81" s="18"/>
    </row>
    <row r="82" spans="1:13" s="17" customFormat="1" ht="26.25" x14ac:dyDescent="0.4">
      <c r="A82" s="16"/>
      <c r="B82" s="16"/>
      <c r="C82" s="18" t="s">
        <v>96</v>
      </c>
      <c r="D82" s="18"/>
      <c r="E82" s="18"/>
      <c r="F82" s="18"/>
      <c r="G82" s="18" t="s">
        <v>94</v>
      </c>
      <c r="H82" s="18"/>
      <c r="I82" s="18" t="s">
        <v>97</v>
      </c>
      <c r="J82" s="18"/>
      <c r="K82" s="18"/>
      <c r="L82" s="18"/>
    </row>
    <row r="83" spans="1:13" ht="15.75" x14ac:dyDescent="0.25">
      <c r="C83" s="19"/>
      <c r="D83" s="19"/>
      <c r="E83" s="19"/>
      <c r="F83" s="19"/>
      <c r="G83" s="19"/>
      <c r="H83" s="19"/>
      <c r="I83" s="21"/>
      <c r="J83" s="21"/>
      <c r="K83" s="21"/>
      <c r="L83" s="21"/>
      <c r="M83" s="3"/>
    </row>
  </sheetData>
  <sheetProtection algorithmName="SHA-512" hashValue="SL9qe60Pc/r3AJiHYkEnqJbIgAPNNntW4TU7XyYvRFC6/WwyZtNMPa9XsOENkZGElf0JbimlnIugVFpF6RK3ng==" saltValue="QkymI3BLI2U3CXc+cvGjdQ==" spinCount="100000" sheet="1" objects="1" scenarios="1" selectLockedCells="1"/>
  <mergeCells count="20">
    <mergeCell ref="B76:F76"/>
    <mergeCell ref="I78:L78"/>
    <mergeCell ref="I79:L79"/>
    <mergeCell ref="I80:L80"/>
    <mergeCell ref="I81:L81"/>
    <mergeCell ref="C79:F79"/>
    <mergeCell ref="C80:F80"/>
    <mergeCell ref="C81:F81"/>
    <mergeCell ref="G78:H78"/>
    <mergeCell ref="G79:H79"/>
    <mergeCell ref="G80:H80"/>
    <mergeCell ref="G81:H81"/>
    <mergeCell ref="C78:F78"/>
    <mergeCell ref="G82:H82"/>
    <mergeCell ref="C82:F82"/>
    <mergeCell ref="C83:F83"/>
    <mergeCell ref="A79:B81"/>
    <mergeCell ref="I82:L82"/>
    <mergeCell ref="I83:L83"/>
    <mergeCell ref="G83:H83"/>
  </mergeCells>
  <pageMargins left="0.70866141732283472" right="0.51181102362204722" top="0.15748031496062992" bottom="0.15748031496062992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2023-12-07T16:21:40Z</dcterms:modified>
</cp:coreProperties>
</file>